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'Nappali'!$A$1:$AI$74</definedName>
  </definedNames>
  <calcPr fullCalcOnLoad="1"/>
</workbook>
</file>

<file path=xl/sharedStrings.xml><?xml version="1.0" encoding="utf-8"?>
<sst xmlns="http://schemas.openxmlformats.org/spreadsheetml/2006/main" count="204" uniqueCount="116">
  <si>
    <t>TANTÁRGY</t>
  </si>
  <si>
    <t>TANTÁRGYAK ÓRASZÁMA</t>
  </si>
  <si>
    <t>ÉVEK, FÉLÉVEK, TANÍTÁSI HETEK SZÁMA HETI ÓRASZÁM</t>
  </si>
  <si>
    <t>I.</t>
  </si>
  <si>
    <t>II.</t>
  </si>
  <si>
    <t>III.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</si>
  <si>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</si>
  <si>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</si>
  <si>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</si>
  <si>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</si>
  <si>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</si>
  <si>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</si>
  <si>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</si>
  <si>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</si>
  <si>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</si>
  <si>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</si>
  <si>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</si>
  <si>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</si>
  <si>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</si>
  <si>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</si>
  <si>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IV.</t>
  </si>
  <si>
    <t>Üzleti tervezés</t>
  </si>
  <si>
    <t>G</t>
  </si>
  <si>
    <t>K</t>
  </si>
  <si>
    <t>A</t>
  </si>
  <si>
    <t>Gyakorlat</t>
  </si>
  <si>
    <t>szabadon választható 3. tárgy</t>
  </si>
  <si>
    <t>Testnevelés</t>
  </si>
  <si>
    <t>Marketing alapjai</t>
  </si>
  <si>
    <t>Gazdaságmatematika</t>
  </si>
  <si>
    <t>Informatika</t>
  </si>
  <si>
    <t>Közgazdaságtan</t>
  </si>
  <si>
    <t>Statisztika</t>
  </si>
  <si>
    <t>Gazdasági jog</t>
  </si>
  <si>
    <t>Közigazgatási alapismeretek</t>
  </si>
  <si>
    <t>Agrártechnológiai és agrár-természettudományi alapismeretek</t>
  </si>
  <si>
    <t>Kertészet</t>
  </si>
  <si>
    <t>Növénytermesztés</t>
  </si>
  <si>
    <t>Állattenyésztés</t>
  </si>
  <si>
    <t>Műszaki alapismeretek</t>
  </si>
  <si>
    <t>Agrárgazdasági és vállalkozási alapismeretek</t>
  </si>
  <si>
    <t>Föld-és birtokpolitika</t>
  </si>
  <si>
    <t>Pénzügyi alapismeretek</t>
  </si>
  <si>
    <t>Számvitel alapjai</t>
  </si>
  <si>
    <t>Támogatási és szabályozási rendszerek alkalmazása</t>
  </si>
  <si>
    <t>Üzemtan I</t>
  </si>
  <si>
    <t>Üzemtan II</t>
  </si>
  <si>
    <t>Üzemtan III.</t>
  </si>
  <si>
    <t>Szaktanácsadás</t>
  </si>
  <si>
    <t>Agrárkereskedelmi ismeretek</t>
  </si>
  <si>
    <t>Regionális és vidékfejlesztési alapismeretek</t>
  </si>
  <si>
    <t>Agrárgazdaságtan alapjai</t>
  </si>
  <si>
    <t>Regionális gazdaságtan I.</t>
  </si>
  <si>
    <t>Regionális gazdaságtan II.</t>
  </si>
  <si>
    <t>Vidékfejlesztés I.</t>
  </si>
  <si>
    <t>Vidékfejlesztés II.</t>
  </si>
  <si>
    <t>A vidékgazdaság működésének, annak gazdasági-, társadalmi összefüggéseinek elméleti és gyakorlati kérdései 5*</t>
  </si>
  <si>
    <t>Speciális térinformatikai ismeretek</t>
  </si>
  <si>
    <t>Agrárinformációs rendszerek</t>
  </si>
  <si>
    <t>Vidék-és civilbiztonsági ismeretek</t>
  </si>
  <si>
    <t>Vidékszociológia</t>
  </si>
  <si>
    <t>Vidéki közösségfejlesztés</t>
  </si>
  <si>
    <t>Üzemtan I.</t>
  </si>
  <si>
    <t>Üzemtan II.</t>
  </si>
  <si>
    <t>Idegennyelv I</t>
  </si>
  <si>
    <t>Idegennyelv II</t>
  </si>
  <si>
    <t>Növénytermesztés természettudományi alapjai (növényélettan, növénytan)</t>
  </si>
  <si>
    <t>Állattenyésztés természettudományi alapjai (állatélettan, állattan)</t>
  </si>
  <si>
    <t>Agrártermelés természettudományi alapjai (agrokémia, talajtan)</t>
  </si>
  <si>
    <t>Szakdolgozat I.</t>
  </si>
  <si>
    <t>Szakdolgozat II.</t>
  </si>
  <si>
    <t>Szakdolgozat III.</t>
  </si>
  <si>
    <t>Szakmai elméleti képzéshez kapcsolódó gyakorlat</t>
  </si>
  <si>
    <t>Környezetgazdálkodási ismeretek</t>
  </si>
  <si>
    <t>Emberi erőforrás menedzsment</t>
  </si>
  <si>
    <t>Településfejlesztés- és gazdálkodási ismeretek</t>
  </si>
  <si>
    <t>Gazdaságtudományi alapismeretek</t>
  </si>
  <si>
    <t>Versenyképesség fejlesztési ismeretek</t>
  </si>
  <si>
    <t>Projekttervezési ismeretek</t>
  </si>
  <si>
    <t>szabadon választható 1. tárgy</t>
  </si>
  <si>
    <t>szabadon választható 2. tárgy</t>
  </si>
  <si>
    <t>tárgyfelelős</t>
  </si>
  <si>
    <t>Dr. Kovács Sándor</t>
  </si>
  <si>
    <t>Dr. Csipkés Margit</t>
  </si>
  <si>
    <t>Dr. Várallyai László</t>
  </si>
  <si>
    <t>Dr. Felföldi János</t>
  </si>
  <si>
    <t>Dr. Szilágyi Róbert</t>
  </si>
  <si>
    <t>Dr. Apáti Ferenc</t>
  </si>
  <si>
    <t>Dr. Szőllősi László</t>
  </si>
  <si>
    <t>Dr. Nagy Adrián Szilárd</t>
  </si>
  <si>
    <t>Dr. Czellér Mária</t>
  </si>
  <si>
    <t>Dr. Kapás Judit</t>
  </si>
  <si>
    <t>Dr. Szakály Zoltán</t>
  </si>
  <si>
    <t>Dr. Helmeczi András</t>
  </si>
  <si>
    <t>Dr. Tőkés Tibor</t>
  </si>
  <si>
    <t>Dr. Dajnoki Krisztina</t>
  </si>
  <si>
    <t>Dr. Szabados György Norbert</t>
  </si>
  <si>
    <t>Godáné Dr. Sőrés Anett</t>
  </si>
  <si>
    <t>Dr. Pető Károly</t>
  </si>
  <si>
    <t>Dr. Nagy Géza</t>
  </si>
  <si>
    <t>Dr. Horváth Péter</t>
  </si>
  <si>
    <t>Dr. Darabos Éva</t>
  </si>
  <si>
    <t>Dr. Czeglédi Levente</t>
  </si>
  <si>
    <t>Dr. Dremák Péter</t>
  </si>
  <si>
    <t>Balláné Dr. Kovács Andrea</t>
  </si>
  <si>
    <t>Dr. Pepó Péter</t>
  </si>
  <si>
    <t>Dr. Makleit Péter</t>
  </si>
  <si>
    <t>Dr. Harsányi Endre</t>
  </si>
  <si>
    <t>Dr. Harangi-Rákos Mónika/ Dr. Popp József ???</t>
  </si>
  <si>
    <t>Dr. Dombi Mihály ???</t>
  </si>
  <si>
    <t xml:space="preserve">Dr. Herdon Miklós/ Dr. Tamás János MÉK??? </t>
  </si>
  <si>
    <t>Dr. Csapó Zsolt ???</t>
  </si>
  <si>
    <t>Dr. Posta László ???</t>
  </si>
  <si>
    <t>Logisztika</t>
  </si>
  <si>
    <t>Gazdasági matematika</t>
  </si>
  <si>
    <t>EU ismeretek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</si>
</sst>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8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tabSelected="1" view="pageBreakPreview" zoomScale="130" zoomScaleNormal="130" zoomScaleSheetLayoutView="130" zoomScalePageLayoutView="0" workbookViewId="0" topLeftCell="C1">
      <pane ySplit="6" topLeftCell="A60" activePane="bottomLeft" state="frozen"/>
      <selection pane="topLeft" activeCell="D97" sqref="D97"/>
      <selection pane="bottomLeft" activeCell="A1" sqref="A1:AH66"/>
    </sheetView>
  </sheetViews>
  <sheetFormatPr defaultColWidth="8.8515625" defaultRowHeight="12.75"/>
  <cols>
    <col min="1" max="1" width="55.28125" style="28" customWidth="1"/>
    <col min="2" max="2" width="6.57421875" style="28" customWidth="1"/>
    <col min="3" max="3" width="6.28125" style="28" customWidth="1"/>
    <col min="4" max="4" width="6.57421875" style="28" customWidth="1"/>
    <col min="5" max="5" width="6.421875" style="28" customWidth="1"/>
    <col min="6" max="6" width="17.57421875" style="28" customWidth="1"/>
    <col min="7" max="7" width="3.57421875" style="28" customWidth="1"/>
    <col min="8" max="8" width="3.8515625" style="28" customWidth="1"/>
    <col min="9" max="9" width="3.421875" style="28" customWidth="1"/>
    <col min="10" max="10" width="5.140625" style="28" customWidth="1"/>
    <col min="11" max="12" width="3.8515625" style="28" customWidth="1"/>
    <col min="13" max="13" width="4.140625" style="28" customWidth="1"/>
    <col min="14" max="14" width="4.57421875" style="28" customWidth="1"/>
    <col min="15" max="16" width="3.8515625" style="28" customWidth="1"/>
    <col min="17" max="17" width="4.00390625" style="28" customWidth="1"/>
    <col min="18" max="18" width="5.140625" style="28" customWidth="1"/>
    <col min="19" max="20" width="3.8515625" style="28" customWidth="1"/>
    <col min="21" max="21" width="4.140625" style="28" customWidth="1"/>
    <col min="22" max="22" width="5.140625" style="28" customWidth="1"/>
    <col min="23" max="24" width="3.8515625" style="28" customWidth="1"/>
    <col min="25" max="25" width="4.00390625" style="28" customWidth="1"/>
    <col min="26" max="26" width="5.140625" style="28" customWidth="1"/>
    <col min="27" max="29" width="3.8515625" style="28" customWidth="1"/>
    <col min="30" max="30" width="5.140625" style="28" customWidth="1"/>
    <col min="31" max="31" width="2.7109375" style="28" customWidth="1"/>
    <col min="32" max="32" width="2.8515625" style="28" customWidth="1"/>
    <col min="33" max="33" width="4.00390625" style="28" customWidth="1"/>
    <col min="34" max="34" width="10.8515625" style="28" customWidth="1"/>
    <col min="35" max="35" width="38.57421875" style="28" customWidth="1"/>
    <col min="36" max="16384" width="8.8515625" style="28" customWidth="1"/>
  </cols>
  <sheetData>
    <row r="1" spans="1:35" ht="12.75" customHeight="1">
      <c r="A1" s="43" t="s">
        <v>0</v>
      </c>
      <c r="B1" s="43" t="s">
        <v>1</v>
      </c>
      <c r="C1" s="41"/>
      <c r="D1" s="41"/>
      <c r="E1" s="41"/>
      <c r="F1" s="41" t="s">
        <v>16</v>
      </c>
      <c r="G1" s="42" t="s">
        <v>2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4" t="s">
        <v>81</v>
      </c>
    </row>
    <row r="2" spans="1:35" ht="12.75">
      <c r="A2" s="43"/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4"/>
    </row>
    <row r="3" spans="1:35" ht="12.75" customHeight="1">
      <c r="A3" s="43"/>
      <c r="B3" s="48" t="s">
        <v>17</v>
      </c>
      <c r="C3" s="48" t="s">
        <v>10</v>
      </c>
      <c r="D3" s="48" t="s">
        <v>11</v>
      </c>
      <c r="E3" s="50" t="s">
        <v>12</v>
      </c>
      <c r="F3" s="41"/>
      <c r="G3" s="43" t="s">
        <v>3</v>
      </c>
      <c r="H3" s="43"/>
      <c r="I3" s="43"/>
      <c r="J3" s="43"/>
      <c r="K3" s="43"/>
      <c r="L3" s="43"/>
      <c r="M3" s="43"/>
      <c r="N3" s="43"/>
      <c r="O3" s="43" t="s">
        <v>4</v>
      </c>
      <c r="P3" s="43"/>
      <c r="Q3" s="43"/>
      <c r="R3" s="43"/>
      <c r="S3" s="43"/>
      <c r="T3" s="43"/>
      <c r="U3" s="43"/>
      <c r="V3" s="43"/>
      <c r="W3" s="43" t="s">
        <v>5</v>
      </c>
      <c r="X3" s="43"/>
      <c r="Y3" s="43"/>
      <c r="Z3" s="43"/>
      <c r="AA3" s="43"/>
      <c r="AB3" s="43"/>
      <c r="AC3" s="43"/>
      <c r="AD3" s="43"/>
      <c r="AE3" s="43" t="s">
        <v>20</v>
      </c>
      <c r="AF3" s="43"/>
      <c r="AG3" s="43"/>
      <c r="AH3" s="43"/>
      <c r="AI3" s="44"/>
    </row>
    <row r="4" spans="1:35" ht="12.75">
      <c r="A4" s="43"/>
      <c r="B4" s="48"/>
      <c r="C4" s="48"/>
      <c r="D4" s="48"/>
      <c r="E4" s="50"/>
      <c r="F4" s="41"/>
      <c r="G4" s="43">
        <v>1</v>
      </c>
      <c r="H4" s="43"/>
      <c r="I4" s="43"/>
      <c r="J4" s="43"/>
      <c r="K4" s="43">
        <v>2</v>
      </c>
      <c r="L4" s="43"/>
      <c r="M4" s="43"/>
      <c r="N4" s="43"/>
      <c r="O4" s="43">
        <v>3</v>
      </c>
      <c r="P4" s="43"/>
      <c r="Q4" s="43"/>
      <c r="R4" s="43"/>
      <c r="S4" s="43">
        <v>4</v>
      </c>
      <c r="T4" s="43"/>
      <c r="U4" s="43"/>
      <c r="V4" s="43"/>
      <c r="W4" s="43">
        <v>5</v>
      </c>
      <c r="X4" s="43"/>
      <c r="Y4" s="43"/>
      <c r="Z4" s="43"/>
      <c r="AA4" s="43">
        <v>6</v>
      </c>
      <c r="AB4" s="43"/>
      <c r="AC4" s="43"/>
      <c r="AD4" s="43"/>
      <c r="AE4" s="43">
        <v>7</v>
      </c>
      <c r="AF4" s="43"/>
      <c r="AG4" s="43"/>
      <c r="AH4" s="43"/>
      <c r="AI4" s="44"/>
    </row>
    <row r="5" spans="1:35" ht="12.75">
      <c r="A5" s="43"/>
      <c r="B5" s="48"/>
      <c r="C5" s="48"/>
      <c r="D5" s="48"/>
      <c r="E5" s="50"/>
      <c r="F5" s="41"/>
      <c r="G5" s="43">
        <v>15</v>
      </c>
      <c r="H5" s="43"/>
      <c r="I5" s="43"/>
      <c r="J5" s="43"/>
      <c r="K5" s="43">
        <v>15</v>
      </c>
      <c r="L5" s="43"/>
      <c r="M5" s="43"/>
      <c r="N5" s="43"/>
      <c r="O5" s="43">
        <v>15</v>
      </c>
      <c r="P5" s="43"/>
      <c r="Q5" s="43"/>
      <c r="R5" s="43"/>
      <c r="S5" s="43">
        <v>15</v>
      </c>
      <c r="T5" s="43"/>
      <c r="U5" s="43"/>
      <c r="V5" s="43"/>
      <c r="W5" s="43">
        <v>15</v>
      </c>
      <c r="X5" s="43"/>
      <c r="Y5" s="43"/>
      <c r="Z5" s="43"/>
      <c r="AA5" s="43">
        <v>15</v>
      </c>
      <c r="AB5" s="43"/>
      <c r="AC5" s="43"/>
      <c r="AD5" s="43"/>
      <c r="AE5" s="43">
        <v>15</v>
      </c>
      <c r="AF5" s="43"/>
      <c r="AG5" s="43"/>
      <c r="AH5" s="43"/>
      <c r="AI5" s="44"/>
    </row>
    <row r="6" spans="1:35" ht="27" customHeight="1">
      <c r="A6" s="43"/>
      <c r="B6" s="48"/>
      <c r="C6" s="48"/>
      <c r="D6" s="48"/>
      <c r="E6" s="50"/>
      <c r="F6" s="41"/>
      <c r="G6" s="12" t="s">
        <v>6</v>
      </c>
      <c r="H6" s="12" t="s">
        <v>7</v>
      </c>
      <c r="I6" s="12" t="s">
        <v>8</v>
      </c>
      <c r="J6" s="12" t="s">
        <v>18</v>
      </c>
      <c r="K6" s="12" t="s">
        <v>6</v>
      </c>
      <c r="L6" s="12" t="s">
        <v>7</v>
      </c>
      <c r="M6" s="12" t="s">
        <v>8</v>
      </c>
      <c r="N6" s="12" t="s">
        <v>18</v>
      </c>
      <c r="O6" s="12" t="s">
        <v>6</v>
      </c>
      <c r="P6" s="12" t="s">
        <v>7</v>
      </c>
      <c r="Q6" s="12" t="s">
        <v>8</v>
      </c>
      <c r="R6" s="12" t="s">
        <v>18</v>
      </c>
      <c r="S6" s="12" t="s">
        <v>6</v>
      </c>
      <c r="T6" s="12" t="s">
        <v>7</v>
      </c>
      <c r="U6" s="12" t="s">
        <v>8</v>
      </c>
      <c r="V6" s="12" t="s">
        <v>18</v>
      </c>
      <c r="W6" s="12" t="s">
        <v>6</v>
      </c>
      <c r="X6" s="12" t="s">
        <v>7</v>
      </c>
      <c r="Y6" s="12" t="s">
        <v>8</v>
      </c>
      <c r="Z6" s="12" t="s">
        <v>18</v>
      </c>
      <c r="AA6" s="12" t="s">
        <v>6</v>
      </c>
      <c r="AB6" s="12" t="s">
        <v>7</v>
      </c>
      <c r="AC6" s="12" t="s">
        <v>8</v>
      </c>
      <c r="AD6" s="12" t="s">
        <v>18</v>
      </c>
      <c r="AE6" s="12" t="s">
        <v>6</v>
      </c>
      <c r="AF6" s="12" t="s">
        <v>7</v>
      </c>
      <c r="AG6" s="12" t="s">
        <v>8</v>
      </c>
      <c r="AH6" s="12" t="s">
        <v>18</v>
      </c>
      <c r="AI6" s="44"/>
    </row>
    <row r="7" spans="1:35" ht="12.75">
      <c r="A7" s="45" t="s">
        <v>76</v>
      </c>
      <c r="B7" s="45"/>
      <c r="C7" s="45"/>
      <c r="D7" s="45"/>
      <c r="E7" s="35">
        <f>SUM(E8:E13)</f>
        <v>25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7"/>
    </row>
    <row r="8" spans="1:35" ht="12.75">
      <c r="A8" s="16" t="s">
        <v>114</v>
      </c>
      <c r="B8" s="12">
        <f aca="true" t="shared" si="0" ref="B8:B27">C8+D8</f>
        <v>60</v>
      </c>
      <c r="C8" s="12">
        <f>(G8+K8+O8+S8+W8+AA8)*15</f>
        <v>30</v>
      </c>
      <c r="D8" s="12">
        <f aca="true" t="shared" si="1" ref="C8:D22">(H8+L8+P8+T8+X8+AB8)*15</f>
        <v>30</v>
      </c>
      <c r="E8" s="20">
        <f>+J8+N8+R8+V8+Z8+AD8+AH8</f>
        <v>4</v>
      </c>
      <c r="F8" s="12"/>
      <c r="G8" s="34">
        <v>2</v>
      </c>
      <c r="H8" s="34">
        <v>2</v>
      </c>
      <c r="I8" s="34" t="s">
        <v>22</v>
      </c>
      <c r="J8" s="34">
        <v>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12"/>
      <c r="AA8" s="12"/>
      <c r="AB8" s="12"/>
      <c r="AC8" s="12"/>
      <c r="AD8" s="12"/>
      <c r="AE8" s="12"/>
      <c r="AF8" s="12"/>
      <c r="AG8" s="12"/>
      <c r="AH8" s="12"/>
      <c r="AI8" s="37" t="s">
        <v>82</v>
      </c>
    </row>
    <row r="9" spans="1:35" ht="12.75">
      <c r="A9" s="16" t="s">
        <v>30</v>
      </c>
      <c r="B9" s="12">
        <f t="shared" si="0"/>
        <v>45</v>
      </c>
      <c r="C9" s="12">
        <f t="shared" si="1"/>
        <v>15</v>
      </c>
      <c r="D9" s="12">
        <f t="shared" si="1"/>
        <v>30</v>
      </c>
      <c r="E9" s="20">
        <f aca="true" t="shared" si="2" ref="E9:E27">+J9+N9+R9+V9+Z9+AD9+AH9</f>
        <v>4</v>
      </c>
      <c r="F9" s="12"/>
      <c r="G9" s="12">
        <v>1</v>
      </c>
      <c r="H9" s="12">
        <v>2</v>
      </c>
      <c r="I9" s="12" t="s">
        <v>22</v>
      </c>
      <c r="J9" s="12">
        <v>4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12"/>
      <c r="AA9" s="12"/>
      <c r="AB9" s="12"/>
      <c r="AC9" s="12"/>
      <c r="AD9" s="12"/>
      <c r="AE9" s="12"/>
      <c r="AF9" s="12"/>
      <c r="AG9" s="12"/>
      <c r="AH9" s="12"/>
      <c r="AI9" s="37" t="s">
        <v>84</v>
      </c>
    </row>
    <row r="10" spans="1:35" ht="12.75" customHeight="1">
      <c r="A10" s="16" t="s">
        <v>31</v>
      </c>
      <c r="B10" s="12">
        <f t="shared" si="0"/>
        <v>60</v>
      </c>
      <c r="C10" s="12">
        <f t="shared" si="1"/>
        <v>30</v>
      </c>
      <c r="D10" s="12">
        <f t="shared" si="1"/>
        <v>30</v>
      </c>
      <c r="E10" s="20">
        <f t="shared" si="2"/>
        <v>5</v>
      </c>
      <c r="F10" s="12"/>
      <c r="G10" s="34">
        <v>2</v>
      </c>
      <c r="H10" s="34">
        <v>2</v>
      </c>
      <c r="I10" s="34" t="s">
        <v>23</v>
      </c>
      <c r="J10" s="34">
        <v>5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2"/>
      <c r="AA10" s="12"/>
      <c r="AB10" s="12"/>
      <c r="AC10" s="12"/>
      <c r="AD10" s="12"/>
      <c r="AE10" s="12"/>
      <c r="AF10" s="12"/>
      <c r="AG10" s="12"/>
      <c r="AH10" s="12"/>
      <c r="AI10" s="37" t="s">
        <v>91</v>
      </c>
    </row>
    <row r="11" spans="1:35" ht="12.75" customHeight="1">
      <c r="A11" s="16" t="s">
        <v>32</v>
      </c>
      <c r="B11" s="12">
        <f t="shared" si="0"/>
        <v>60</v>
      </c>
      <c r="C11" s="12">
        <f t="shared" si="1"/>
        <v>30</v>
      </c>
      <c r="D11" s="12">
        <f t="shared" si="1"/>
        <v>30</v>
      </c>
      <c r="E11" s="20">
        <f t="shared" si="2"/>
        <v>5</v>
      </c>
      <c r="F11" s="36" t="s">
        <v>29</v>
      </c>
      <c r="G11" s="34"/>
      <c r="H11" s="34"/>
      <c r="I11" s="34"/>
      <c r="J11" s="34"/>
      <c r="K11" s="34">
        <v>2</v>
      </c>
      <c r="L11" s="34">
        <v>2</v>
      </c>
      <c r="M11" s="34" t="s">
        <v>22</v>
      </c>
      <c r="N11" s="34">
        <v>5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12"/>
      <c r="AA11" s="12"/>
      <c r="AB11" s="12"/>
      <c r="AC11" s="12"/>
      <c r="AD11" s="12"/>
      <c r="AE11" s="12"/>
      <c r="AF11" s="12"/>
      <c r="AG11" s="12"/>
      <c r="AH11" s="12"/>
      <c r="AI11" s="37" t="s">
        <v>83</v>
      </c>
    </row>
    <row r="12" spans="1:35" ht="15.75">
      <c r="A12" s="14" t="s">
        <v>33</v>
      </c>
      <c r="B12" s="12">
        <f t="shared" si="0"/>
        <v>30</v>
      </c>
      <c r="C12" s="12">
        <f t="shared" si="1"/>
        <v>30</v>
      </c>
      <c r="D12" s="12">
        <f t="shared" si="1"/>
        <v>0</v>
      </c>
      <c r="E12" s="20">
        <f t="shared" si="2"/>
        <v>3</v>
      </c>
      <c r="F12" s="25"/>
      <c r="G12" s="12"/>
      <c r="H12" s="12"/>
      <c r="I12" s="12"/>
      <c r="J12" s="12"/>
      <c r="K12" s="12">
        <v>2</v>
      </c>
      <c r="L12" s="12">
        <v>0</v>
      </c>
      <c r="M12" s="12" t="s">
        <v>23</v>
      </c>
      <c r="N12" s="12">
        <v>3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37" t="s">
        <v>93</v>
      </c>
    </row>
    <row r="13" spans="1:35" ht="12.75">
      <c r="A13" s="14" t="s">
        <v>34</v>
      </c>
      <c r="B13" s="12">
        <f t="shared" si="0"/>
        <v>45</v>
      </c>
      <c r="C13" s="12">
        <f t="shared" si="1"/>
        <v>45</v>
      </c>
      <c r="D13" s="12">
        <f t="shared" si="1"/>
        <v>0</v>
      </c>
      <c r="E13" s="20">
        <f t="shared" si="2"/>
        <v>4</v>
      </c>
      <c r="F13" s="14"/>
      <c r="G13" s="12"/>
      <c r="H13" s="12"/>
      <c r="I13" s="12"/>
      <c r="J13" s="12"/>
      <c r="K13" s="12">
        <v>3</v>
      </c>
      <c r="L13" s="12">
        <v>0</v>
      </c>
      <c r="M13" s="12" t="s">
        <v>23</v>
      </c>
      <c r="N13" s="12">
        <v>4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37" t="s">
        <v>93</v>
      </c>
    </row>
    <row r="14" spans="1:35" ht="12.75" customHeight="1">
      <c r="A14" s="45" t="s">
        <v>35</v>
      </c>
      <c r="B14" s="45"/>
      <c r="C14" s="45"/>
      <c r="D14" s="45"/>
      <c r="E14" s="20">
        <f>SUM(E15:E22)</f>
        <v>35</v>
      </c>
      <c r="F14" s="2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37"/>
    </row>
    <row r="15" spans="1:35" ht="12.75">
      <c r="A15" s="15" t="s">
        <v>36</v>
      </c>
      <c r="B15" s="12">
        <f t="shared" si="0"/>
        <v>60</v>
      </c>
      <c r="C15" s="12">
        <f t="shared" si="1"/>
        <v>30</v>
      </c>
      <c r="D15" s="12">
        <f t="shared" si="1"/>
        <v>30</v>
      </c>
      <c r="E15" s="20">
        <f t="shared" si="2"/>
        <v>5</v>
      </c>
      <c r="F15" s="21"/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>
        <v>2</v>
      </c>
      <c r="Q15" s="12" t="s">
        <v>23</v>
      </c>
      <c r="R15" s="12">
        <v>5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37" t="s">
        <v>103</v>
      </c>
    </row>
    <row r="16" spans="1:35" ht="12.75">
      <c r="A16" s="15" t="s">
        <v>66</v>
      </c>
      <c r="B16" s="12">
        <f t="shared" si="0"/>
        <v>45</v>
      </c>
      <c r="C16" s="12">
        <f t="shared" si="1"/>
        <v>30</v>
      </c>
      <c r="D16" s="12">
        <f t="shared" si="1"/>
        <v>15</v>
      </c>
      <c r="E16" s="20">
        <f t="shared" si="2"/>
        <v>4</v>
      </c>
      <c r="F16" s="22"/>
      <c r="G16" s="12">
        <v>2</v>
      </c>
      <c r="H16" s="12">
        <v>1</v>
      </c>
      <c r="I16" s="12" t="s">
        <v>23</v>
      </c>
      <c r="J16" s="12">
        <v>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37" t="s">
        <v>106</v>
      </c>
    </row>
    <row r="17" spans="1:35" ht="12.75">
      <c r="A17" s="15" t="s">
        <v>67</v>
      </c>
      <c r="B17" s="12">
        <f t="shared" si="0"/>
        <v>45</v>
      </c>
      <c r="C17" s="12">
        <f t="shared" si="1"/>
        <v>30</v>
      </c>
      <c r="D17" s="12">
        <f t="shared" si="1"/>
        <v>15</v>
      </c>
      <c r="E17" s="20">
        <f t="shared" si="2"/>
        <v>4</v>
      </c>
      <c r="F17" s="21"/>
      <c r="G17" s="12">
        <v>2</v>
      </c>
      <c r="H17" s="12">
        <v>1</v>
      </c>
      <c r="I17" s="12" t="s">
        <v>23</v>
      </c>
      <c r="J17" s="12">
        <v>4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37" t="s">
        <v>102</v>
      </c>
    </row>
    <row r="18" spans="1:35" ht="12.75">
      <c r="A18" s="15" t="s">
        <v>68</v>
      </c>
      <c r="B18" s="12">
        <f t="shared" si="0"/>
        <v>45</v>
      </c>
      <c r="C18" s="12">
        <f t="shared" si="1"/>
        <v>30</v>
      </c>
      <c r="D18" s="12">
        <f t="shared" si="1"/>
        <v>15</v>
      </c>
      <c r="E18" s="20">
        <f t="shared" si="2"/>
        <v>4</v>
      </c>
      <c r="F18" s="21"/>
      <c r="G18" s="12"/>
      <c r="H18" s="12"/>
      <c r="I18" s="12"/>
      <c r="J18" s="12"/>
      <c r="K18" s="12">
        <v>2</v>
      </c>
      <c r="L18" s="12">
        <v>1</v>
      </c>
      <c r="M18" s="12" t="s">
        <v>22</v>
      </c>
      <c r="N18" s="12">
        <v>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37" t="s">
        <v>104</v>
      </c>
    </row>
    <row r="19" spans="1:35" ht="12.75">
      <c r="A19" s="15" t="s">
        <v>37</v>
      </c>
      <c r="B19" s="12">
        <f t="shared" si="0"/>
        <v>60</v>
      </c>
      <c r="C19" s="12">
        <f>(G19+K19+O19+S19+W19+AA19)*15</f>
        <v>30</v>
      </c>
      <c r="D19" s="12">
        <f>(H19+L19+P19+T19+X19+AB19)*15</f>
        <v>30</v>
      </c>
      <c r="E19" s="20">
        <f>+J19+N19+R19+V19+Z19+AD19+AH19</f>
        <v>5</v>
      </c>
      <c r="F19" s="2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2</v>
      </c>
      <c r="T19" s="12">
        <v>2</v>
      </c>
      <c r="U19" s="12" t="s">
        <v>23</v>
      </c>
      <c r="V19" s="12">
        <v>5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37" t="s">
        <v>105</v>
      </c>
    </row>
    <row r="20" spans="1:35" ht="12.75">
      <c r="A20" s="15" t="s">
        <v>38</v>
      </c>
      <c r="B20" s="12">
        <f t="shared" si="0"/>
        <v>60</v>
      </c>
      <c r="C20" s="12">
        <f t="shared" si="1"/>
        <v>30</v>
      </c>
      <c r="D20" s="12">
        <f t="shared" si="1"/>
        <v>30</v>
      </c>
      <c r="E20" s="20">
        <f t="shared" si="2"/>
        <v>5</v>
      </c>
      <c r="F20" s="17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2</v>
      </c>
      <c r="Q20" s="12" t="s">
        <v>23</v>
      </c>
      <c r="R20" s="12">
        <v>5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37" t="s">
        <v>102</v>
      </c>
    </row>
    <row r="21" spans="1:35" ht="12.75">
      <c r="A21" s="15" t="s">
        <v>39</v>
      </c>
      <c r="B21" s="12">
        <f t="shared" si="0"/>
        <v>60</v>
      </c>
      <c r="C21" s="12">
        <f>(G21+K21+O21+S21+W21+AA21)*15</f>
        <v>30</v>
      </c>
      <c r="D21" s="12">
        <f>(H21+L21+P21+T21+X21+AB21)*15</f>
        <v>30</v>
      </c>
      <c r="E21" s="20">
        <f>+J21+N21+R21+V21+Z21+AD21+AH21</f>
        <v>5</v>
      </c>
      <c r="F21" s="22"/>
      <c r="G21" s="12">
        <v>2</v>
      </c>
      <c r="H21" s="12">
        <v>2</v>
      </c>
      <c r="I21" s="12" t="s">
        <v>23</v>
      </c>
      <c r="J21" s="12">
        <v>5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37" t="s">
        <v>107</v>
      </c>
    </row>
    <row r="22" spans="1:35" ht="12.75">
      <c r="A22" s="16" t="s">
        <v>73</v>
      </c>
      <c r="B22" s="12">
        <f t="shared" si="0"/>
        <v>30</v>
      </c>
      <c r="C22" s="12">
        <f t="shared" si="1"/>
        <v>30</v>
      </c>
      <c r="D22" s="12">
        <f t="shared" si="1"/>
        <v>0</v>
      </c>
      <c r="E22" s="20">
        <f t="shared" si="2"/>
        <v>3</v>
      </c>
      <c r="F22" s="22"/>
      <c r="G22" s="12"/>
      <c r="H22" s="12"/>
      <c r="I22" s="12"/>
      <c r="J22" s="12"/>
      <c r="K22" s="12"/>
      <c r="L22" s="12"/>
      <c r="M22" s="12"/>
      <c r="N22" s="12"/>
      <c r="O22" s="12">
        <v>2</v>
      </c>
      <c r="P22" s="12">
        <v>0</v>
      </c>
      <c r="Q22" s="12" t="s">
        <v>23</v>
      </c>
      <c r="R22" s="12">
        <v>3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38" t="s">
        <v>109</v>
      </c>
    </row>
    <row r="23" spans="1:35" ht="12.75">
      <c r="A23" s="45" t="s">
        <v>40</v>
      </c>
      <c r="B23" s="45"/>
      <c r="C23" s="45"/>
      <c r="D23" s="45"/>
      <c r="E23" s="20">
        <f>SUM(E24:E34)</f>
        <v>35</v>
      </c>
      <c r="F23" s="2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37"/>
    </row>
    <row r="24" spans="1:35" ht="12.75">
      <c r="A24" s="16" t="s">
        <v>41</v>
      </c>
      <c r="B24" s="12">
        <f>C24+D24</f>
        <v>30</v>
      </c>
      <c r="C24" s="12">
        <f>(G24+K24+O24+S24+W24+AA24)*15</f>
        <v>30</v>
      </c>
      <c r="D24" s="12">
        <f>(H24+L24+P24+T24+X24+AB24)*15</f>
        <v>0</v>
      </c>
      <c r="E24" s="20">
        <f>+J24+N24+R24+V24+Z24+AD24+AH24</f>
        <v>3</v>
      </c>
      <c r="F24" s="22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>
        <v>2</v>
      </c>
      <c r="AB24" s="34">
        <v>0</v>
      </c>
      <c r="AC24" s="34" t="s">
        <v>23</v>
      </c>
      <c r="AD24" s="34">
        <v>3</v>
      </c>
      <c r="AE24" s="12"/>
      <c r="AF24" s="12"/>
      <c r="AG24" s="12"/>
      <c r="AH24" s="12"/>
      <c r="AI24" s="40" t="s">
        <v>112</v>
      </c>
    </row>
    <row r="25" spans="1:35" ht="12.75">
      <c r="A25" s="16" t="s">
        <v>42</v>
      </c>
      <c r="B25" s="12">
        <f t="shared" si="0"/>
        <v>60</v>
      </c>
      <c r="C25" s="12">
        <f aca="true" t="shared" si="3" ref="C25:D27">(G25+K25+O25+S25+W25+AA25)*15</f>
        <v>30</v>
      </c>
      <c r="D25" s="12">
        <f t="shared" si="3"/>
        <v>30</v>
      </c>
      <c r="E25" s="20">
        <f t="shared" si="2"/>
        <v>4</v>
      </c>
      <c r="F25" s="17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v>2</v>
      </c>
      <c r="T25" s="34">
        <v>2</v>
      </c>
      <c r="U25" s="34" t="s">
        <v>22</v>
      </c>
      <c r="V25" s="34">
        <v>4</v>
      </c>
      <c r="W25" s="34"/>
      <c r="X25" s="34"/>
      <c r="Y25" s="34"/>
      <c r="Z25" s="34"/>
      <c r="AA25" s="34"/>
      <c r="AB25" s="34"/>
      <c r="AC25" s="34"/>
      <c r="AD25" s="34"/>
      <c r="AE25" s="12"/>
      <c r="AF25" s="12"/>
      <c r="AG25" s="12"/>
      <c r="AH25" s="12"/>
      <c r="AI25" s="37" t="s">
        <v>101</v>
      </c>
    </row>
    <row r="26" spans="1:35" ht="12.75">
      <c r="A26" s="16" t="s">
        <v>43</v>
      </c>
      <c r="B26" s="12">
        <f t="shared" si="0"/>
        <v>60</v>
      </c>
      <c r="C26" s="12">
        <f t="shared" si="3"/>
        <v>30</v>
      </c>
      <c r="D26" s="12">
        <f t="shared" si="3"/>
        <v>30</v>
      </c>
      <c r="E26" s="20">
        <f t="shared" si="2"/>
        <v>4</v>
      </c>
      <c r="F26" s="1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>
        <v>2</v>
      </c>
      <c r="X26" s="34">
        <v>2</v>
      </c>
      <c r="Y26" s="34" t="s">
        <v>23</v>
      </c>
      <c r="Z26" s="34">
        <v>4</v>
      </c>
      <c r="AA26" s="34"/>
      <c r="AB26" s="34"/>
      <c r="AC26" s="34"/>
      <c r="AD26" s="34"/>
      <c r="AE26" s="12"/>
      <c r="AF26" s="12"/>
      <c r="AG26" s="12"/>
      <c r="AH26" s="12"/>
      <c r="AI26" s="37" t="s">
        <v>101</v>
      </c>
    </row>
    <row r="27" spans="1:35" ht="12.75">
      <c r="A27" s="14" t="s">
        <v>44</v>
      </c>
      <c r="B27" s="12">
        <f t="shared" si="0"/>
        <v>45</v>
      </c>
      <c r="C27" s="12">
        <f t="shared" si="3"/>
        <v>45</v>
      </c>
      <c r="D27" s="12">
        <f t="shared" si="3"/>
        <v>0</v>
      </c>
      <c r="E27" s="20">
        <f t="shared" si="2"/>
        <v>3</v>
      </c>
      <c r="F27" s="1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v>3</v>
      </c>
      <c r="AB27" s="12">
        <v>0</v>
      </c>
      <c r="AC27" s="12" t="s">
        <v>23</v>
      </c>
      <c r="AD27" s="12">
        <v>3</v>
      </c>
      <c r="AE27" s="12"/>
      <c r="AF27" s="12"/>
      <c r="AG27" s="12"/>
      <c r="AH27" s="12"/>
      <c r="AI27" s="37" t="s">
        <v>87</v>
      </c>
    </row>
    <row r="28" spans="1:35" ht="12.75">
      <c r="A28" s="14" t="s">
        <v>45</v>
      </c>
      <c r="B28" s="12">
        <f aca="true" t="shared" si="4" ref="B28:B34">C28+D28</f>
        <v>45</v>
      </c>
      <c r="C28" s="12">
        <f aca="true" t="shared" si="5" ref="C28:C34">(G28+K28+O28+S28+W28+AA28)*15</f>
        <v>30</v>
      </c>
      <c r="D28" s="12">
        <f aca="true" t="shared" si="6" ref="D28:D34">(H28+L28+P28+T28+X28+AB28)*15</f>
        <v>15</v>
      </c>
      <c r="E28" s="20">
        <f aca="true" t="shared" si="7" ref="E28:E34">+J28+N28+R28+V28+Z28+AD28+AH28</f>
        <v>3</v>
      </c>
      <c r="F28" s="17"/>
      <c r="G28" s="12"/>
      <c r="H28" s="12"/>
      <c r="I28" s="12"/>
      <c r="J28" s="12"/>
      <c r="K28" s="12"/>
      <c r="L28" s="12"/>
      <c r="M28" s="12"/>
      <c r="N28" s="12"/>
      <c r="O28" s="12">
        <v>2</v>
      </c>
      <c r="P28" s="12">
        <v>1</v>
      </c>
      <c r="Q28" s="12" t="s">
        <v>22</v>
      </c>
      <c r="R28" s="12">
        <v>3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37" t="s">
        <v>87</v>
      </c>
    </row>
    <row r="29" spans="1:35" ht="12.75">
      <c r="A29" s="14" t="s">
        <v>46</v>
      </c>
      <c r="B29" s="12">
        <f t="shared" si="4"/>
        <v>45</v>
      </c>
      <c r="C29" s="12">
        <f t="shared" si="5"/>
        <v>30</v>
      </c>
      <c r="D29" s="12">
        <f t="shared" si="6"/>
        <v>15</v>
      </c>
      <c r="E29" s="20">
        <f t="shared" si="7"/>
        <v>3</v>
      </c>
      <c r="F29" s="12" t="s">
        <v>62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2</v>
      </c>
      <c r="T29" s="12">
        <v>1</v>
      </c>
      <c r="U29" s="12" t="s">
        <v>23</v>
      </c>
      <c r="V29" s="12">
        <v>3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37" t="s">
        <v>87</v>
      </c>
    </row>
    <row r="30" spans="1:35" ht="12.75">
      <c r="A30" s="14" t="s">
        <v>47</v>
      </c>
      <c r="B30" s="12">
        <f t="shared" si="4"/>
        <v>45</v>
      </c>
      <c r="C30" s="12">
        <f t="shared" si="5"/>
        <v>30</v>
      </c>
      <c r="D30" s="12">
        <f t="shared" si="6"/>
        <v>15</v>
      </c>
      <c r="E30" s="20">
        <f t="shared" si="7"/>
        <v>3</v>
      </c>
      <c r="F30" s="12" t="s">
        <v>63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2</v>
      </c>
      <c r="X30" s="12">
        <v>1</v>
      </c>
      <c r="Y30" s="12" t="s">
        <v>23</v>
      </c>
      <c r="Z30" s="12">
        <v>3</v>
      </c>
      <c r="AA30" s="12"/>
      <c r="AB30" s="12"/>
      <c r="AC30" s="12"/>
      <c r="AD30" s="12"/>
      <c r="AE30" s="12"/>
      <c r="AF30" s="12"/>
      <c r="AG30" s="12"/>
      <c r="AH30" s="12"/>
      <c r="AI30" s="37" t="s">
        <v>87</v>
      </c>
    </row>
    <row r="31" spans="1:35" ht="12.75">
      <c r="A31" s="14" t="s">
        <v>48</v>
      </c>
      <c r="B31" s="12">
        <f t="shared" si="4"/>
        <v>45</v>
      </c>
      <c r="C31" s="12">
        <f t="shared" si="5"/>
        <v>30</v>
      </c>
      <c r="D31" s="12">
        <f t="shared" si="6"/>
        <v>15</v>
      </c>
      <c r="E31" s="20">
        <f t="shared" si="7"/>
        <v>3</v>
      </c>
      <c r="F31" s="1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>
        <v>2</v>
      </c>
      <c r="AB31" s="12">
        <v>1</v>
      </c>
      <c r="AC31" s="12" t="s">
        <v>23</v>
      </c>
      <c r="AD31" s="12">
        <v>3</v>
      </c>
      <c r="AE31" s="12"/>
      <c r="AF31" s="12"/>
      <c r="AG31" s="12"/>
      <c r="AH31" s="12"/>
      <c r="AI31" s="37" t="s">
        <v>97</v>
      </c>
    </row>
    <row r="32" spans="1:35" ht="12.75">
      <c r="A32" s="14" t="s">
        <v>49</v>
      </c>
      <c r="B32" s="12">
        <f t="shared" si="4"/>
        <v>30</v>
      </c>
      <c r="C32" s="12">
        <f t="shared" si="5"/>
        <v>30</v>
      </c>
      <c r="D32" s="12">
        <f t="shared" si="6"/>
        <v>0</v>
      </c>
      <c r="E32" s="20">
        <f t="shared" si="7"/>
        <v>3</v>
      </c>
      <c r="F32" s="1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>
        <v>2</v>
      </c>
      <c r="AB32" s="12">
        <v>0</v>
      </c>
      <c r="AC32" s="12" t="s">
        <v>23</v>
      </c>
      <c r="AD32" s="12">
        <v>3</v>
      </c>
      <c r="AE32" s="12"/>
      <c r="AF32" s="12"/>
      <c r="AG32" s="12"/>
      <c r="AH32" s="12"/>
      <c r="AI32" s="40" t="s">
        <v>111</v>
      </c>
    </row>
    <row r="33" spans="1:35" ht="12.75">
      <c r="A33" s="14" t="s">
        <v>28</v>
      </c>
      <c r="B33" s="12">
        <f t="shared" si="4"/>
        <v>30</v>
      </c>
      <c r="C33" s="12">
        <f t="shared" si="5"/>
        <v>30</v>
      </c>
      <c r="D33" s="12">
        <f t="shared" si="6"/>
        <v>0</v>
      </c>
      <c r="E33" s="20">
        <f t="shared" si="7"/>
        <v>3</v>
      </c>
      <c r="F33" s="17"/>
      <c r="G33" s="12">
        <v>2</v>
      </c>
      <c r="H33" s="12">
        <v>0</v>
      </c>
      <c r="I33" s="12" t="s">
        <v>23</v>
      </c>
      <c r="J33" s="12">
        <v>3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37" t="s">
        <v>92</v>
      </c>
    </row>
    <row r="34" spans="1:35" ht="12.75">
      <c r="A34" s="14" t="s">
        <v>113</v>
      </c>
      <c r="B34" s="12">
        <f t="shared" si="4"/>
        <v>30</v>
      </c>
      <c r="C34" s="12">
        <f t="shared" si="5"/>
        <v>30</v>
      </c>
      <c r="D34" s="12">
        <f t="shared" si="6"/>
        <v>0</v>
      </c>
      <c r="E34" s="20">
        <f t="shared" si="7"/>
        <v>3</v>
      </c>
      <c r="F34" s="1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>
        <v>2</v>
      </c>
      <c r="AB34" s="12">
        <v>0</v>
      </c>
      <c r="AC34" s="12" t="s">
        <v>23</v>
      </c>
      <c r="AD34" s="12">
        <v>3</v>
      </c>
      <c r="AE34" s="12"/>
      <c r="AF34" s="12"/>
      <c r="AG34" s="12"/>
      <c r="AH34" s="12"/>
      <c r="AI34" s="37" t="s">
        <v>85</v>
      </c>
    </row>
    <row r="35" spans="1:35" ht="12.75">
      <c r="A35" s="46" t="s">
        <v>50</v>
      </c>
      <c r="B35" s="46"/>
      <c r="C35" s="46"/>
      <c r="D35" s="46"/>
      <c r="E35" s="23">
        <f>SUM(E36:E44)</f>
        <v>35</v>
      </c>
      <c r="F35" s="17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37"/>
    </row>
    <row r="36" spans="1:35" ht="12.75">
      <c r="A36" s="14" t="s">
        <v>115</v>
      </c>
      <c r="B36" s="12">
        <f>SUM(C36:D36)</f>
        <v>30</v>
      </c>
      <c r="C36" s="12">
        <f>(G36+K36+O36+S36+W36+AA36)*15</f>
        <v>30</v>
      </c>
      <c r="D36" s="12">
        <f>(H36+L36+P36+T36+X36+AB36)*15</f>
        <v>0</v>
      </c>
      <c r="E36" s="20">
        <f>+J36+N36+R36+V36+Z36+AD36+AH36</f>
        <v>3</v>
      </c>
      <c r="F36" s="17"/>
      <c r="G36" s="12">
        <v>2</v>
      </c>
      <c r="H36" s="12">
        <v>0</v>
      </c>
      <c r="I36" s="12" t="s">
        <v>23</v>
      </c>
      <c r="J36" s="12">
        <v>3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37" t="s">
        <v>94</v>
      </c>
    </row>
    <row r="37" spans="1:35" ht="12.75">
      <c r="A37" s="14" t="s">
        <v>51</v>
      </c>
      <c r="B37" s="12">
        <f>SUM(C37:D37)</f>
        <v>45</v>
      </c>
      <c r="C37" s="12">
        <f>(G37+K37+O37+S37+W37+AA37)*15</f>
        <v>30</v>
      </c>
      <c r="D37" s="12">
        <f>(H37+L37+P37+T37+X37+AB37)*15</f>
        <v>15</v>
      </c>
      <c r="E37" s="20">
        <f>+J37+N37+R37+V37+Z37+AD37+AH37</f>
        <v>4</v>
      </c>
      <c r="F37" s="17"/>
      <c r="G37" s="12"/>
      <c r="H37" s="12"/>
      <c r="I37" s="12"/>
      <c r="J37" s="12"/>
      <c r="K37" s="12"/>
      <c r="L37" s="12"/>
      <c r="M37" s="12"/>
      <c r="N37" s="12"/>
      <c r="O37" s="12">
        <v>2</v>
      </c>
      <c r="P37" s="12">
        <v>1</v>
      </c>
      <c r="Q37" s="12" t="s">
        <v>23</v>
      </c>
      <c r="R37" s="12">
        <v>4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38" t="s">
        <v>108</v>
      </c>
    </row>
    <row r="38" spans="1:35" ht="12.75">
      <c r="A38" s="14" t="s">
        <v>52</v>
      </c>
      <c r="B38" s="12">
        <f aca="true" t="shared" si="8" ref="B38:B44">SUM(C38:D38)</f>
        <v>45</v>
      </c>
      <c r="C38" s="12">
        <f aca="true" t="shared" si="9" ref="C38:C44">(G38+K38+O38+S38+W38+AA38)*15</f>
        <v>30</v>
      </c>
      <c r="D38" s="12">
        <f aca="true" t="shared" si="10" ref="D38:D44">(H38+L38+P38+T38+X38+AB38)*15</f>
        <v>15</v>
      </c>
      <c r="E38" s="20">
        <f>+J38+N38+R38+V38+Z38+AD38+AH38</f>
        <v>4</v>
      </c>
      <c r="F38" s="17"/>
      <c r="G38" s="12"/>
      <c r="H38" s="12"/>
      <c r="I38" s="12"/>
      <c r="J38" s="12"/>
      <c r="K38" s="12"/>
      <c r="L38" s="12"/>
      <c r="M38" s="12"/>
      <c r="N38" s="12"/>
      <c r="O38" s="12">
        <v>2</v>
      </c>
      <c r="P38" s="12">
        <v>1</v>
      </c>
      <c r="Q38" s="12" t="s">
        <v>22</v>
      </c>
      <c r="R38" s="12">
        <v>4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37" t="s">
        <v>98</v>
      </c>
    </row>
    <row r="39" spans="1:35" ht="12.75">
      <c r="A39" s="14" t="s">
        <v>53</v>
      </c>
      <c r="B39" s="12">
        <f t="shared" si="8"/>
        <v>45</v>
      </c>
      <c r="C39" s="12">
        <f t="shared" si="9"/>
        <v>30</v>
      </c>
      <c r="D39" s="12">
        <f t="shared" si="10"/>
        <v>15</v>
      </c>
      <c r="E39" s="20">
        <f>+J39+N39+R39+V39+Z39+AD39+AH45</f>
        <v>4</v>
      </c>
      <c r="F39" s="12" t="s">
        <v>52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2</v>
      </c>
      <c r="T39" s="12">
        <v>1</v>
      </c>
      <c r="U39" s="12" t="s">
        <v>23</v>
      </c>
      <c r="V39" s="12">
        <v>4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37" t="s">
        <v>97</v>
      </c>
    </row>
    <row r="40" spans="1:35" ht="12.75">
      <c r="A40" s="14" t="s">
        <v>54</v>
      </c>
      <c r="B40" s="12">
        <f t="shared" si="8"/>
        <v>60</v>
      </c>
      <c r="C40" s="12">
        <f t="shared" si="9"/>
        <v>30</v>
      </c>
      <c r="D40" s="12">
        <f t="shared" si="10"/>
        <v>30</v>
      </c>
      <c r="E40" s="20">
        <f>+J40+N40+R40+V40+Z40+AD40+AH46</f>
        <v>4</v>
      </c>
      <c r="F40" s="12"/>
      <c r="G40" s="12"/>
      <c r="H40" s="12"/>
      <c r="I40" s="12"/>
      <c r="J40" s="12"/>
      <c r="K40" s="12"/>
      <c r="L40" s="12"/>
      <c r="M40" s="12"/>
      <c r="N40" s="12"/>
      <c r="O40" s="12">
        <v>2</v>
      </c>
      <c r="P40" s="12">
        <v>2</v>
      </c>
      <c r="Q40" s="12" t="s">
        <v>23</v>
      </c>
      <c r="R40" s="12">
        <v>4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37" t="s">
        <v>99</v>
      </c>
    </row>
    <row r="41" spans="1:35" ht="12.75">
      <c r="A41" s="14" t="s">
        <v>55</v>
      </c>
      <c r="B41" s="12">
        <f t="shared" si="8"/>
        <v>60</v>
      </c>
      <c r="C41" s="12">
        <f t="shared" si="9"/>
        <v>30</v>
      </c>
      <c r="D41" s="12">
        <f t="shared" si="10"/>
        <v>30</v>
      </c>
      <c r="E41" s="20">
        <f>+J41+N41+R41+V41+Z41+AD41+AH47</f>
        <v>5</v>
      </c>
      <c r="F41" s="12" t="s">
        <v>54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2</v>
      </c>
      <c r="T41" s="12">
        <v>2</v>
      </c>
      <c r="U41" s="12" t="s">
        <v>22</v>
      </c>
      <c r="V41" s="12">
        <v>5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37" t="s">
        <v>99</v>
      </c>
    </row>
    <row r="42" spans="1:35" ht="12.75">
      <c r="A42" s="14" t="s">
        <v>21</v>
      </c>
      <c r="B42" s="12">
        <f t="shared" si="8"/>
        <v>30</v>
      </c>
      <c r="C42" s="12">
        <f t="shared" si="9"/>
        <v>0</v>
      </c>
      <c r="D42" s="12">
        <f t="shared" si="10"/>
        <v>30</v>
      </c>
      <c r="E42" s="20">
        <f>+J42+N42+R42+V42+Z42+AD42+AH49</f>
        <v>3</v>
      </c>
      <c r="F42" s="17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0</v>
      </c>
      <c r="X42" s="12">
        <v>2</v>
      </c>
      <c r="Y42" s="12" t="s">
        <v>22</v>
      </c>
      <c r="Z42" s="12">
        <v>3</v>
      </c>
      <c r="AA42" s="12"/>
      <c r="AB42" s="12"/>
      <c r="AC42" s="12"/>
      <c r="AD42" s="12"/>
      <c r="AE42" s="12"/>
      <c r="AF42" s="12"/>
      <c r="AG42" s="12"/>
      <c r="AH42" s="12"/>
      <c r="AI42" s="37" t="s">
        <v>88</v>
      </c>
    </row>
    <row r="43" spans="1:35" ht="12.75">
      <c r="A43" s="14" t="s">
        <v>78</v>
      </c>
      <c r="B43" s="12">
        <f t="shared" si="8"/>
        <v>45</v>
      </c>
      <c r="C43" s="12">
        <f t="shared" si="9"/>
        <v>15</v>
      </c>
      <c r="D43" s="12">
        <f t="shared" si="10"/>
        <v>30</v>
      </c>
      <c r="E43" s="20">
        <f>+J43+N43+R43+V43+Z43+AD43+AH50</f>
        <v>3</v>
      </c>
      <c r="F43" s="17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>
        <v>1</v>
      </c>
      <c r="AB43" s="12">
        <v>2</v>
      </c>
      <c r="AC43" s="12" t="s">
        <v>22</v>
      </c>
      <c r="AD43" s="12">
        <v>3</v>
      </c>
      <c r="AE43" s="12"/>
      <c r="AF43" s="12"/>
      <c r="AG43" s="12"/>
      <c r="AH43" s="12"/>
      <c r="AI43" s="37" t="s">
        <v>89</v>
      </c>
    </row>
    <row r="44" spans="1:35" ht="12.75">
      <c r="A44" s="14" t="s">
        <v>74</v>
      </c>
      <c r="B44" s="12">
        <f t="shared" si="8"/>
        <v>60</v>
      </c>
      <c r="C44" s="12">
        <f t="shared" si="9"/>
        <v>30</v>
      </c>
      <c r="D44" s="12">
        <f t="shared" si="10"/>
        <v>30</v>
      </c>
      <c r="E44" s="20">
        <f>+J44+N44+R44+V44+Z44+AD44+AH44</f>
        <v>5</v>
      </c>
      <c r="F44" s="17"/>
      <c r="G44" s="12"/>
      <c r="H44" s="12"/>
      <c r="I44" s="12"/>
      <c r="J44" s="12"/>
      <c r="K44" s="12">
        <v>2</v>
      </c>
      <c r="L44" s="12">
        <v>2</v>
      </c>
      <c r="M44" s="12" t="s">
        <v>22</v>
      </c>
      <c r="N44" s="12">
        <v>5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37" t="s">
        <v>95</v>
      </c>
    </row>
    <row r="45" spans="1:35" ht="27" customHeight="1">
      <c r="A45" s="47" t="s">
        <v>56</v>
      </c>
      <c r="B45" s="47"/>
      <c r="C45" s="47"/>
      <c r="D45" s="47"/>
      <c r="E45" s="23">
        <f>SUM(E46:E55)</f>
        <v>25</v>
      </c>
      <c r="F45" s="1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37"/>
    </row>
    <row r="46" spans="1:35" ht="12.75">
      <c r="A46" s="17" t="s">
        <v>57</v>
      </c>
      <c r="B46" s="12">
        <f aca="true" t="shared" si="11" ref="B46:B55">SUM(C46:D46)</f>
        <v>45</v>
      </c>
      <c r="C46" s="12">
        <f aca="true" t="shared" si="12" ref="C46:C55">(G46+K46+O46+S46+W46+AA46)*15</f>
        <v>15</v>
      </c>
      <c r="D46" s="12">
        <f aca="true" t="shared" si="13" ref="D46:D55">(H46+L46+P46+T46+X46+AB46)*15</f>
        <v>30</v>
      </c>
      <c r="E46" s="20">
        <f aca="true" t="shared" si="14" ref="E46:E55">+J46+N46+R46+V46+Z46+AD46+AH46</f>
        <v>4</v>
      </c>
      <c r="F46" s="17"/>
      <c r="G46" s="34"/>
      <c r="H46" s="34"/>
      <c r="I46" s="34"/>
      <c r="J46" s="34"/>
      <c r="K46" s="34">
        <v>1</v>
      </c>
      <c r="L46" s="34">
        <v>2</v>
      </c>
      <c r="M46" s="34" t="s">
        <v>22</v>
      </c>
      <c r="N46" s="34">
        <v>4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12"/>
      <c r="AI46" s="38" t="s">
        <v>110</v>
      </c>
    </row>
    <row r="47" spans="1:35" ht="12.75">
      <c r="A47" s="17" t="s">
        <v>58</v>
      </c>
      <c r="B47" s="12">
        <f t="shared" si="11"/>
        <v>45</v>
      </c>
      <c r="C47" s="12">
        <f t="shared" si="12"/>
        <v>15</v>
      </c>
      <c r="D47" s="12">
        <f t="shared" si="13"/>
        <v>30</v>
      </c>
      <c r="E47" s="20">
        <f t="shared" si="14"/>
        <v>4</v>
      </c>
      <c r="F47" s="17"/>
      <c r="G47" s="34"/>
      <c r="H47" s="34"/>
      <c r="I47" s="34"/>
      <c r="J47" s="34"/>
      <c r="K47" s="34">
        <v>1</v>
      </c>
      <c r="L47" s="34">
        <v>2</v>
      </c>
      <c r="M47" s="34" t="s">
        <v>22</v>
      </c>
      <c r="N47" s="34">
        <v>4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12"/>
      <c r="AI47" s="37" t="s">
        <v>86</v>
      </c>
    </row>
    <row r="48" spans="1:35" ht="12.75">
      <c r="A48" s="17" t="s">
        <v>59</v>
      </c>
      <c r="B48" s="12">
        <f t="shared" si="11"/>
        <v>30</v>
      </c>
      <c r="C48" s="12">
        <f t="shared" si="12"/>
        <v>30</v>
      </c>
      <c r="D48" s="12">
        <f t="shared" si="13"/>
        <v>0</v>
      </c>
      <c r="E48" s="20">
        <f t="shared" si="14"/>
        <v>3</v>
      </c>
      <c r="F48" s="1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>
        <v>2</v>
      </c>
      <c r="AB48" s="34">
        <v>0</v>
      </c>
      <c r="AC48" s="34" t="s">
        <v>23</v>
      </c>
      <c r="AD48" s="34">
        <v>3</v>
      </c>
      <c r="AE48" s="34"/>
      <c r="AF48" s="34"/>
      <c r="AG48" s="34"/>
      <c r="AH48" s="12"/>
      <c r="AI48" s="37" t="s">
        <v>100</v>
      </c>
    </row>
    <row r="49" spans="1:35" ht="12.75">
      <c r="A49" s="17" t="s">
        <v>75</v>
      </c>
      <c r="B49" s="12">
        <f t="shared" si="11"/>
        <v>60</v>
      </c>
      <c r="C49" s="12">
        <f t="shared" si="12"/>
        <v>30</v>
      </c>
      <c r="D49" s="12">
        <f t="shared" si="13"/>
        <v>30</v>
      </c>
      <c r="E49" s="20">
        <f t="shared" si="14"/>
        <v>5</v>
      </c>
      <c r="F49" s="17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>
        <v>2</v>
      </c>
      <c r="X49" s="34">
        <v>2</v>
      </c>
      <c r="Y49" s="34" t="s">
        <v>23</v>
      </c>
      <c r="Z49" s="34">
        <v>5</v>
      </c>
      <c r="AA49" s="34"/>
      <c r="AB49" s="34"/>
      <c r="AC49" s="34"/>
      <c r="AD49" s="34"/>
      <c r="AE49" s="34"/>
      <c r="AF49" s="34"/>
      <c r="AG49" s="34"/>
      <c r="AH49" s="12"/>
      <c r="AI49" s="37" t="s">
        <v>100</v>
      </c>
    </row>
    <row r="50" spans="1:35" ht="12.75">
      <c r="A50" s="17" t="s">
        <v>60</v>
      </c>
      <c r="B50" s="12">
        <f t="shared" si="11"/>
        <v>30</v>
      </c>
      <c r="C50" s="12">
        <f t="shared" si="12"/>
        <v>30</v>
      </c>
      <c r="D50" s="12">
        <f t="shared" si="13"/>
        <v>0</v>
      </c>
      <c r="E50" s="20">
        <f t="shared" si="14"/>
        <v>3</v>
      </c>
      <c r="F50" s="26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>
        <v>2</v>
      </c>
      <c r="T50" s="34">
        <v>0</v>
      </c>
      <c r="U50" s="34" t="s">
        <v>23</v>
      </c>
      <c r="V50" s="34">
        <v>3</v>
      </c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12"/>
      <c r="AI50" s="37" t="s">
        <v>96</v>
      </c>
    </row>
    <row r="51" spans="1:35" ht="12.75">
      <c r="A51" s="17" t="s">
        <v>77</v>
      </c>
      <c r="B51" s="12">
        <f>SUM(C51:D51)</f>
        <v>30</v>
      </c>
      <c r="C51" s="12">
        <f>(G51+K51+O51+S51+W51+AA51)*15</f>
        <v>30</v>
      </c>
      <c r="D51" s="12">
        <f>(H51+L51+P51+T51+X51+AB51)*15</f>
        <v>0</v>
      </c>
      <c r="E51" s="20">
        <f>+J51+N51+R51+V51+Z51+AD51+AH51</f>
        <v>3</v>
      </c>
      <c r="F51" s="26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>
        <v>2</v>
      </c>
      <c r="X51" s="34">
        <v>0</v>
      </c>
      <c r="Y51" s="34" t="s">
        <v>23</v>
      </c>
      <c r="Z51" s="34">
        <v>3</v>
      </c>
      <c r="AA51" s="34"/>
      <c r="AB51" s="34"/>
      <c r="AC51" s="34"/>
      <c r="AD51" s="34"/>
      <c r="AE51" s="34"/>
      <c r="AF51" s="34"/>
      <c r="AG51" s="34"/>
      <c r="AH51" s="12"/>
      <c r="AI51" s="39"/>
    </row>
    <row r="52" spans="1:35" ht="12.75">
      <c r="A52" s="17" t="s">
        <v>61</v>
      </c>
      <c r="B52" s="12">
        <f t="shared" si="11"/>
        <v>30</v>
      </c>
      <c r="C52" s="12">
        <f t="shared" si="12"/>
        <v>30</v>
      </c>
      <c r="D52" s="12">
        <f t="shared" si="13"/>
        <v>0</v>
      </c>
      <c r="E52" s="20">
        <f t="shared" si="14"/>
        <v>3</v>
      </c>
      <c r="F52" s="17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v>2</v>
      </c>
      <c r="T52" s="34">
        <v>0</v>
      </c>
      <c r="U52" s="34" t="s">
        <v>23</v>
      </c>
      <c r="V52" s="34">
        <v>3</v>
      </c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12"/>
      <c r="AI52" s="37" t="s">
        <v>98</v>
      </c>
    </row>
    <row r="53" spans="1:35" ht="12.75">
      <c r="A53" s="16" t="s">
        <v>72</v>
      </c>
      <c r="B53" s="12">
        <f t="shared" si="11"/>
        <v>120</v>
      </c>
      <c r="C53" s="12">
        <f t="shared" si="12"/>
        <v>0</v>
      </c>
      <c r="D53" s="12">
        <f t="shared" si="13"/>
        <v>120</v>
      </c>
      <c r="E53" s="20">
        <f t="shared" si="14"/>
        <v>0</v>
      </c>
      <c r="F53" s="17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>
        <v>0</v>
      </c>
      <c r="AB53" s="12">
        <v>8</v>
      </c>
      <c r="AC53" s="12" t="s">
        <v>24</v>
      </c>
      <c r="AD53" s="12">
        <v>0</v>
      </c>
      <c r="AE53" s="12"/>
      <c r="AF53" s="12"/>
      <c r="AG53" s="12"/>
      <c r="AH53" s="12"/>
      <c r="AI53" s="37"/>
    </row>
    <row r="54" spans="1:35" ht="12.75">
      <c r="A54" s="16" t="s">
        <v>64</v>
      </c>
      <c r="B54" s="12">
        <f t="shared" si="11"/>
        <v>60</v>
      </c>
      <c r="C54" s="12">
        <f t="shared" si="12"/>
        <v>0</v>
      </c>
      <c r="D54" s="12">
        <f t="shared" si="13"/>
        <v>60</v>
      </c>
      <c r="E54" s="20">
        <f t="shared" si="14"/>
        <v>0</v>
      </c>
      <c r="F54" s="17"/>
      <c r="G54" s="12">
        <v>0</v>
      </c>
      <c r="H54" s="12">
        <v>4</v>
      </c>
      <c r="I54" s="12" t="s">
        <v>22</v>
      </c>
      <c r="J54" s="12">
        <v>0</v>
      </c>
      <c r="K54" s="18"/>
      <c r="L54" s="18"/>
      <c r="M54" s="18"/>
      <c r="N54" s="18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37" t="s">
        <v>90</v>
      </c>
    </row>
    <row r="55" spans="1:35" ht="12.75">
      <c r="A55" s="16" t="s">
        <v>65</v>
      </c>
      <c r="B55" s="12">
        <f t="shared" si="11"/>
        <v>60</v>
      </c>
      <c r="C55" s="12">
        <f t="shared" si="12"/>
        <v>0</v>
      </c>
      <c r="D55" s="12">
        <f t="shared" si="13"/>
        <v>60</v>
      </c>
      <c r="E55" s="20">
        <f t="shared" si="14"/>
        <v>0</v>
      </c>
      <c r="F55" s="17"/>
      <c r="G55" s="18"/>
      <c r="H55" s="18"/>
      <c r="I55" s="18"/>
      <c r="J55" s="18"/>
      <c r="K55" s="34">
        <v>0</v>
      </c>
      <c r="L55" s="34">
        <v>4</v>
      </c>
      <c r="M55" s="34" t="s">
        <v>22</v>
      </c>
      <c r="N55" s="34">
        <v>0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37" t="s">
        <v>90</v>
      </c>
    </row>
    <row r="56" spans="1:35" ht="13.5" customHeight="1">
      <c r="A56" s="24" t="s">
        <v>9</v>
      </c>
      <c r="B56" s="20">
        <f>SUM(B8:B52)</f>
        <v>1860</v>
      </c>
      <c r="C56" s="20">
        <f>SUM(C8:C52)</f>
        <v>1170</v>
      </c>
      <c r="D56" s="20">
        <f>SUM(D8:D52)</f>
        <v>690</v>
      </c>
      <c r="E56" s="20">
        <f>+E7+E14+E23+E35+E45</f>
        <v>155</v>
      </c>
      <c r="F56" s="12"/>
      <c r="G56" s="20">
        <f>SUM(G8:G55)</f>
        <v>15</v>
      </c>
      <c r="H56" s="20">
        <f aca="true" t="shared" si="15" ref="H56:AH56">SUM(H8:H55)</f>
        <v>14</v>
      </c>
      <c r="I56" s="20">
        <f t="shared" si="15"/>
        <v>0</v>
      </c>
      <c r="J56" s="23">
        <f t="shared" si="15"/>
        <v>32</v>
      </c>
      <c r="K56" s="20">
        <f t="shared" si="15"/>
        <v>13</v>
      </c>
      <c r="L56" s="20">
        <f t="shared" si="15"/>
        <v>13</v>
      </c>
      <c r="M56" s="20">
        <f t="shared" si="15"/>
        <v>0</v>
      </c>
      <c r="N56" s="23">
        <f t="shared" si="15"/>
        <v>29</v>
      </c>
      <c r="O56" s="20">
        <f t="shared" si="15"/>
        <v>14</v>
      </c>
      <c r="P56" s="20">
        <f t="shared" si="15"/>
        <v>9</v>
      </c>
      <c r="Q56" s="20">
        <f t="shared" si="15"/>
        <v>0</v>
      </c>
      <c r="R56" s="23">
        <f t="shared" si="15"/>
        <v>28</v>
      </c>
      <c r="S56" s="20">
        <f t="shared" si="15"/>
        <v>14</v>
      </c>
      <c r="T56" s="20">
        <f t="shared" si="15"/>
        <v>8</v>
      </c>
      <c r="U56" s="20">
        <f t="shared" si="15"/>
        <v>0</v>
      </c>
      <c r="V56" s="23">
        <f t="shared" si="15"/>
        <v>27</v>
      </c>
      <c r="W56" s="20">
        <f t="shared" si="15"/>
        <v>8</v>
      </c>
      <c r="X56" s="20">
        <f t="shared" si="15"/>
        <v>7</v>
      </c>
      <c r="Y56" s="20">
        <f t="shared" si="15"/>
        <v>0</v>
      </c>
      <c r="Z56" s="23">
        <f t="shared" si="15"/>
        <v>18</v>
      </c>
      <c r="AA56" s="20">
        <f t="shared" si="15"/>
        <v>14</v>
      </c>
      <c r="AB56" s="20">
        <f t="shared" si="15"/>
        <v>11</v>
      </c>
      <c r="AC56" s="20">
        <f t="shared" si="15"/>
        <v>0</v>
      </c>
      <c r="AD56" s="23">
        <f t="shared" si="15"/>
        <v>21</v>
      </c>
      <c r="AE56" s="20">
        <f t="shared" si="15"/>
        <v>0</v>
      </c>
      <c r="AF56" s="20">
        <f t="shared" si="15"/>
        <v>0</v>
      </c>
      <c r="AG56" s="20">
        <f t="shared" si="15"/>
        <v>0</v>
      </c>
      <c r="AH56" s="23">
        <f t="shared" si="15"/>
        <v>0</v>
      </c>
      <c r="AI56" s="37"/>
    </row>
    <row r="57" spans="1:35" ht="12.75">
      <c r="A57" s="49"/>
      <c r="B57" s="49"/>
      <c r="C57" s="49"/>
      <c r="D57" s="49"/>
      <c r="E57" s="4"/>
      <c r="F57" s="3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37"/>
    </row>
    <row r="58" spans="1:35" ht="12.75">
      <c r="A58" s="9" t="s">
        <v>27</v>
      </c>
      <c r="B58" s="6">
        <f aca="true" t="shared" si="16" ref="B58:B65">C58+D58</f>
        <v>60</v>
      </c>
      <c r="C58" s="1">
        <f>(G58+K58+O58+S58+W58+AA58)*15</f>
        <v>0</v>
      </c>
      <c r="D58" s="2">
        <f>(H58+L58+P58+T58+X58+AB58)*15</f>
        <v>60</v>
      </c>
      <c r="E58" s="3">
        <f>+J58+N58+R58+V58+Z58+AD58+AH58</f>
        <v>0</v>
      </c>
      <c r="F58" s="2"/>
      <c r="G58" s="12">
        <v>0</v>
      </c>
      <c r="H58" s="12">
        <v>2</v>
      </c>
      <c r="I58" s="12" t="s">
        <v>24</v>
      </c>
      <c r="J58" s="12">
        <v>0</v>
      </c>
      <c r="K58" s="34">
        <v>0</v>
      </c>
      <c r="L58" s="34">
        <v>2</v>
      </c>
      <c r="M58" s="34" t="s">
        <v>24</v>
      </c>
      <c r="N58" s="34">
        <v>0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5"/>
      <c r="AF58" s="5"/>
      <c r="AG58" s="5"/>
      <c r="AH58" s="5"/>
      <c r="AI58" s="39"/>
    </row>
    <row r="59" spans="1:35" ht="12.75">
      <c r="A59" s="9" t="s">
        <v>79</v>
      </c>
      <c r="B59" s="6">
        <f t="shared" si="16"/>
        <v>30</v>
      </c>
      <c r="C59" s="1">
        <f aca="true" t="shared" si="17" ref="C59:C65">(G59+K59+O59+S59+W59+AA59)*15</f>
        <v>30</v>
      </c>
      <c r="D59" s="2">
        <f>(H59+L59+P59+T59+X59+AB59)*15</f>
        <v>0</v>
      </c>
      <c r="E59" s="3">
        <f>+J59+N59+R59+V59+Z59+AD59+AH59</f>
        <v>3</v>
      </c>
      <c r="F59" s="2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>
        <v>2</v>
      </c>
      <c r="X59" s="18">
        <v>0</v>
      </c>
      <c r="Y59" s="18" t="s">
        <v>23</v>
      </c>
      <c r="Z59" s="18">
        <v>3</v>
      </c>
      <c r="AA59" s="11"/>
      <c r="AB59" s="11"/>
      <c r="AC59" s="11"/>
      <c r="AD59" s="11"/>
      <c r="AE59" s="5"/>
      <c r="AF59" s="5"/>
      <c r="AG59" s="5"/>
      <c r="AH59" s="5"/>
      <c r="AI59" s="37"/>
    </row>
    <row r="60" spans="1:35" ht="12.75">
      <c r="A60" s="9" t="s">
        <v>80</v>
      </c>
      <c r="B60" s="6">
        <f t="shared" si="16"/>
        <v>45</v>
      </c>
      <c r="C60" s="1">
        <f t="shared" si="17"/>
        <v>15</v>
      </c>
      <c r="D60" s="2">
        <f>(H60+L60+P60+T60+X60+AB60)*15</f>
        <v>30</v>
      </c>
      <c r="E60" s="3">
        <f aca="true" t="shared" si="18" ref="E60:E65">+J60+N60+R60+V60+Z60+AD60+AH60</f>
        <v>4</v>
      </c>
      <c r="F60" s="2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>
        <v>1</v>
      </c>
      <c r="T60" s="18">
        <v>2</v>
      </c>
      <c r="U60" s="18" t="s">
        <v>22</v>
      </c>
      <c r="V60" s="18">
        <v>4</v>
      </c>
      <c r="W60" s="18"/>
      <c r="X60" s="18"/>
      <c r="Y60" s="18"/>
      <c r="Z60" s="18"/>
      <c r="AA60" s="11"/>
      <c r="AB60" s="11"/>
      <c r="AC60" s="11"/>
      <c r="AD60" s="11"/>
      <c r="AE60" s="5"/>
      <c r="AF60" s="5"/>
      <c r="AG60" s="5"/>
      <c r="AH60" s="5"/>
      <c r="AI60" s="37"/>
    </row>
    <row r="61" spans="1:35" ht="12.75">
      <c r="A61" s="9" t="s">
        <v>26</v>
      </c>
      <c r="B61" s="6">
        <f t="shared" si="16"/>
        <v>30</v>
      </c>
      <c r="C61" s="1">
        <f t="shared" si="17"/>
        <v>30</v>
      </c>
      <c r="D61" s="2">
        <f>(H61+L61+P61+T61+X61+AB61)*15</f>
        <v>0</v>
      </c>
      <c r="E61" s="3">
        <f t="shared" si="18"/>
        <v>3</v>
      </c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>
        <v>2</v>
      </c>
      <c r="X61" s="18">
        <v>0</v>
      </c>
      <c r="Y61" s="18" t="s">
        <v>23</v>
      </c>
      <c r="Z61" s="18">
        <v>3</v>
      </c>
      <c r="AA61" s="11"/>
      <c r="AB61" s="11"/>
      <c r="AC61" s="11"/>
      <c r="AD61" s="11"/>
      <c r="AE61" s="5"/>
      <c r="AF61" s="5"/>
      <c r="AG61" s="5"/>
      <c r="AH61" s="5"/>
      <c r="AI61" s="37"/>
    </row>
    <row r="62" spans="1:35" ht="12.75">
      <c r="A62" s="14" t="s">
        <v>69</v>
      </c>
      <c r="B62" s="6">
        <f t="shared" si="16"/>
        <v>45</v>
      </c>
      <c r="C62" s="1">
        <f t="shared" si="17"/>
        <v>0</v>
      </c>
      <c r="D62" s="2">
        <f>(H62+L62+P62+T62+X62+AB62)*15</f>
        <v>45</v>
      </c>
      <c r="E62" s="3">
        <f t="shared" si="18"/>
        <v>6</v>
      </c>
      <c r="F62" s="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>
        <v>0</v>
      </c>
      <c r="X62" s="12">
        <v>3</v>
      </c>
      <c r="Y62" s="12" t="s">
        <v>22</v>
      </c>
      <c r="Z62" s="12">
        <v>6</v>
      </c>
      <c r="AA62" s="12"/>
      <c r="AB62" s="12"/>
      <c r="AC62" s="12"/>
      <c r="AD62" s="12"/>
      <c r="AE62" s="12"/>
      <c r="AF62" s="12"/>
      <c r="AG62" s="12"/>
      <c r="AH62" s="12"/>
      <c r="AI62" s="37"/>
    </row>
    <row r="63" spans="1:35" ht="12.75">
      <c r="A63" s="14" t="s">
        <v>70</v>
      </c>
      <c r="B63" s="6">
        <f t="shared" si="16"/>
        <v>45</v>
      </c>
      <c r="C63" s="1">
        <f t="shared" si="17"/>
        <v>0</v>
      </c>
      <c r="D63" s="2">
        <f>(H63+L63+P63+T63+X63+AB63)*15</f>
        <v>45</v>
      </c>
      <c r="E63" s="3">
        <f t="shared" si="18"/>
        <v>6</v>
      </c>
      <c r="F63" s="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>
        <v>0</v>
      </c>
      <c r="AB63" s="12">
        <v>3</v>
      </c>
      <c r="AC63" s="12" t="s">
        <v>23</v>
      </c>
      <c r="AD63" s="12">
        <v>6</v>
      </c>
      <c r="AE63" s="12"/>
      <c r="AF63" s="12"/>
      <c r="AG63" s="12"/>
      <c r="AH63" s="12"/>
      <c r="AI63" s="37"/>
    </row>
    <row r="64" spans="1:35" ht="12.75">
      <c r="A64" s="14" t="s">
        <v>71</v>
      </c>
      <c r="B64" s="6">
        <f t="shared" si="16"/>
        <v>45</v>
      </c>
      <c r="C64" s="1">
        <f>(G64+K64+O64+S64+W64+AA64+AE64)*15</f>
        <v>0</v>
      </c>
      <c r="D64" s="2">
        <f>(H64+L64+P64+T64+X64+AB64+AF64)*15</f>
        <v>45</v>
      </c>
      <c r="E64" s="3">
        <f t="shared" si="18"/>
        <v>3</v>
      </c>
      <c r="F64" s="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>
        <v>0</v>
      </c>
      <c r="AF64" s="12">
        <v>3</v>
      </c>
      <c r="AG64" s="12" t="s">
        <v>22</v>
      </c>
      <c r="AH64" s="12">
        <v>3</v>
      </c>
      <c r="AI64" s="37"/>
    </row>
    <row r="65" spans="1:35" ht="12.75">
      <c r="A65" s="9" t="s">
        <v>25</v>
      </c>
      <c r="B65" s="6">
        <f t="shared" si="16"/>
        <v>600</v>
      </c>
      <c r="C65" s="1">
        <f t="shared" si="17"/>
        <v>0</v>
      </c>
      <c r="D65" s="2">
        <f>(H65+L65+P65+T65+X65+AB65+AF65)*15</f>
        <v>600</v>
      </c>
      <c r="E65" s="3">
        <f t="shared" si="18"/>
        <v>30</v>
      </c>
      <c r="F65" s="2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2">
        <v>0</v>
      </c>
      <c r="AF65" s="12">
        <v>40</v>
      </c>
      <c r="AG65" s="12" t="s">
        <v>22</v>
      </c>
      <c r="AH65" s="12">
        <v>30</v>
      </c>
      <c r="AI65" s="37"/>
    </row>
    <row r="66" spans="1:35" ht="13.5">
      <c r="A66" s="8" t="s">
        <v>9</v>
      </c>
      <c r="B66" s="3">
        <f>SUM(B58:B65)</f>
        <v>900</v>
      </c>
      <c r="C66" s="3">
        <f>SUM(C58:C65)</f>
        <v>75</v>
      </c>
      <c r="D66" s="3">
        <f>SUM(D58:D65)</f>
        <v>825</v>
      </c>
      <c r="E66" s="3">
        <f>SUM(E58:E65)</f>
        <v>55</v>
      </c>
      <c r="F66" s="32"/>
      <c r="G66" s="7">
        <f>SUM(G58:G65)+G56</f>
        <v>15</v>
      </c>
      <c r="H66" s="7">
        <f aca="true" t="shared" si="19" ref="H66:AH66">SUM(H58:H65)+H56</f>
        <v>16</v>
      </c>
      <c r="I66" s="7">
        <f t="shared" si="19"/>
        <v>0</v>
      </c>
      <c r="J66" s="13">
        <f>SUM(J58:J65)+J56</f>
        <v>32</v>
      </c>
      <c r="K66" s="7">
        <f t="shared" si="19"/>
        <v>13</v>
      </c>
      <c r="L66" s="7">
        <f t="shared" si="19"/>
        <v>15</v>
      </c>
      <c r="M66" s="7">
        <f t="shared" si="19"/>
        <v>0</v>
      </c>
      <c r="N66" s="13">
        <f t="shared" si="19"/>
        <v>29</v>
      </c>
      <c r="O66" s="7">
        <f t="shared" si="19"/>
        <v>14</v>
      </c>
      <c r="P66" s="7">
        <f t="shared" si="19"/>
        <v>9</v>
      </c>
      <c r="Q66" s="7">
        <f t="shared" si="19"/>
        <v>0</v>
      </c>
      <c r="R66" s="13">
        <f t="shared" si="19"/>
        <v>28</v>
      </c>
      <c r="S66" s="7">
        <f t="shared" si="19"/>
        <v>15</v>
      </c>
      <c r="T66" s="7">
        <f t="shared" si="19"/>
        <v>10</v>
      </c>
      <c r="U66" s="7">
        <f t="shared" si="19"/>
        <v>0</v>
      </c>
      <c r="V66" s="13">
        <f t="shared" si="19"/>
        <v>31</v>
      </c>
      <c r="W66" s="7">
        <f t="shared" si="19"/>
        <v>12</v>
      </c>
      <c r="X66" s="7">
        <f t="shared" si="19"/>
        <v>10</v>
      </c>
      <c r="Y66" s="7">
        <f t="shared" si="19"/>
        <v>0</v>
      </c>
      <c r="Z66" s="13">
        <f t="shared" si="19"/>
        <v>30</v>
      </c>
      <c r="AA66" s="7">
        <f t="shared" si="19"/>
        <v>14</v>
      </c>
      <c r="AB66" s="7">
        <f t="shared" si="19"/>
        <v>14</v>
      </c>
      <c r="AC66" s="7">
        <f t="shared" si="19"/>
        <v>0</v>
      </c>
      <c r="AD66" s="13">
        <f t="shared" si="19"/>
        <v>27</v>
      </c>
      <c r="AE66" s="7">
        <f t="shared" si="19"/>
        <v>0</v>
      </c>
      <c r="AF66" s="7">
        <f t="shared" si="19"/>
        <v>43</v>
      </c>
      <c r="AG66" s="7">
        <f t="shared" si="19"/>
        <v>0</v>
      </c>
      <c r="AH66" s="13">
        <f t="shared" si="19"/>
        <v>33</v>
      </c>
      <c r="AI66" s="37"/>
    </row>
    <row r="67" spans="2:5" ht="12.75">
      <c r="B67" s="3">
        <f>+B56+B66</f>
        <v>2760</v>
      </c>
      <c r="C67" s="3">
        <f>+C56+C66</f>
        <v>1245</v>
      </c>
      <c r="D67" s="3">
        <f>+D56+D66</f>
        <v>1515</v>
      </c>
      <c r="E67" s="3">
        <f>+E56+E66</f>
        <v>210</v>
      </c>
    </row>
    <row r="68" ht="12.75">
      <c r="E68" s="10"/>
    </row>
    <row r="69" spans="2:5" ht="12.75">
      <c r="B69" s="33">
        <f>SUM(C69:D69)</f>
        <v>1</v>
      </c>
      <c r="C69" s="33">
        <f>+C67/B67</f>
        <v>0.45108695652173914</v>
      </c>
      <c r="D69" s="33">
        <f>+D67/B67</f>
        <v>0.5489130434782609</v>
      </c>
      <c r="E69" s="10"/>
    </row>
    <row r="70" ht="12.75">
      <c r="E70" s="10"/>
    </row>
    <row r="71" ht="12.75">
      <c r="B71" s="27" t="s">
        <v>13</v>
      </c>
    </row>
    <row r="72" ht="12.75">
      <c r="B72" s="28" t="s">
        <v>14</v>
      </c>
    </row>
    <row r="73" ht="12.75">
      <c r="B73" s="28" t="s">
        <v>15</v>
      </c>
    </row>
    <row r="74" ht="12.75">
      <c r="B74" s="28" t="s">
        <v>19</v>
      </c>
    </row>
    <row r="85" spans="2:5" ht="12.75">
      <c r="B85" s="29"/>
      <c r="C85" s="29"/>
      <c r="D85" s="29"/>
      <c r="E85" s="29"/>
    </row>
    <row r="86" spans="1:5" ht="12.75">
      <c r="A86" s="30"/>
      <c r="B86" s="29"/>
      <c r="C86" s="29"/>
      <c r="D86" s="29"/>
      <c r="E86" s="29"/>
    </row>
    <row r="87" spans="1:5" ht="12.75">
      <c r="A87" s="19"/>
      <c r="B87" s="29"/>
      <c r="C87" s="29"/>
      <c r="D87" s="29"/>
      <c r="E87" s="29"/>
    </row>
    <row r="88" spans="1:5" ht="12.75">
      <c r="A88" s="19"/>
      <c r="B88" s="29"/>
      <c r="C88" s="29"/>
      <c r="D88" s="29"/>
      <c r="E88" s="29"/>
    </row>
    <row r="89" spans="1:5" ht="12.75">
      <c r="A89" s="19"/>
      <c r="B89" s="29"/>
      <c r="C89" s="29"/>
      <c r="D89" s="29"/>
      <c r="E89" s="29"/>
    </row>
    <row r="90" spans="1:5" ht="12.75">
      <c r="A90" s="19"/>
      <c r="B90" s="29"/>
      <c r="C90" s="29"/>
      <c r="D90" s="29"/>
      <c r="E90" s="29"/>
    </row>
    <row r="91" spans="1:5" ht="12.75">
      <c r="A91" s="19"/>
      <c r="B91" s="29"/>
      <c r="C91" s="29"/>
      <c r="D91" s="29"/>
      <c r="E91" s="29"/>
    </row>
    <row r="92" spans="2:5" ht="12.75">
      <c r="B92" s="29"/>
      <c r="C92" s="29"/>
      <c r="D92" s="29"/>
      <c r="E92" s="29"/>
    </row>
  </sheetData>
  <sheetProtection/>
  <mergeCells count="33">
    <mergeCell ref="B1:E2"/>
    <mergeCell ref="W3:AD3"/>
    <mergeCell ref="K5:N5"/>
    <mergeCell ref="O3:V3"/>
    <mergeCell ref="O4:R4"/>
    <mergeCell ref="O5:R5"/>
    <mergeCell ref="E3:E6"/>
    <mergeCell ref="K4:N4"/>
    <mergeCell ref="G5:J5"/>
    <mergeCell ref="G3:N3"/>
    <mergeCell ref="A57:D57"/>
    <mergeCell ref="AE3:AH3"/>
    <mergeCell ref="AE4:AH4"/>
    <mergeCell ref="AE5:AH5"/>
    <mergeCell ref="W5:Z5"/>
    <mergeCell ref="AA4:AD4"/>
    <mergeCell ref="AA5:AD5"/>
    <mergeCell ref="A1:A6"/>
    <mergeCell ref="A7:D7"/>
    <mergeCell ref="G4:J4"/>
    <mergeCell ref="A14:D14"/>
    <mergeCell ref="A23:D23"/>
    <mergeCell ref="A35:D35"/>
    <mergeCell ref="A45:D45"/>
    <mergeCell ref="C3:C6"/>
    <mergeCell ref="D3:D6"/>
    <mergeCell ref="B3:B6"/>
    <mergeCell ref="F1:F6"/>
    <mergeCell ref="G1:AH2"/>
    <mergeCell ref="S4:V4"/>
    <mergeCell ref="S5:V5"/>
    <mergeCell ref="W4:Z4"/>
    <mergeCell ref="AI1:AI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landscape" paperSize="9" scale="47" r:id="rId1"/>
  <headerFooter alignWithMargins="0">
    <oddHeader>&amp;LDE GTK&amp;C&amp;"Arial,Félkövér"&amp;14Vidékfejlesztési agrármérnök BSc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Windows-felhasználó</cp:lastModifiedBy>
  <cp:lastPrinted>2017-07-20T05:35:04Z</cp:lastPrinted>
  <dcterms:created xsi:type="dcterms:W3CDTF">2004-07-21T14:12:46Z</dcterms:created>
  <dcterms:modified xsi:type="dcterms:W3CDTF">2018-05-28T07:19:37Z</dcterms:modified>
  <cp:category/>
  <cp:version/>
  <cp:contentType/>
  <cp:contentStatus/>
</cp:coreProperties>
</file>